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bookViews>
    <workbookView xWindow="0" yWindow="0" windowWidth="19200" windowHeight="804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22" i="1" l="1"/>
  <c r="D23" i="1"/>
  <c r="D24" i="1"/>
  <c r="D25" i="1"/>
  <c r="D26" i="1"/>
  <c r="D27" i="1"/>
  <c r="D28" i="1"/>
  <c r="D29" i="1"/>
  <c r="D30" i="1"/>
  <c r="D31" i="1"/>
  <c r="D21" i="1"/>
  <c r="D10" i="1"/>
  <c r="E10" i="1"/>
  <c r="F10" i="1" s="1"/>
  <c r="G10" i="1" s="1"/>
  <c r="H10" i="1"/>
  <c r="I10" i="1" s="1"/>
  <c r="D11" i="1"/>
  <c r="H11" i="1" s="1"/>
  <c r="I11" i="1" s="1"/>
  <c r="E11" i="1"/>
  <c r="F11" i="1" s="1"/>
  <c r="G11" i="1" s="1"/>
  <c r="D12" i="1"/>
  <c r="E12" i="1"/>
  <c r="F12" i="1" s="1"/>
  <c r="G12" i="1" s="1"/>
  <c r="H12" i="1"/>
  <c r="I12" i="1" s="1"/>
  <c r="D13" i="1"/>
  <c r="E13" i="1"/>
  <c r="F13" i="1" s="1"/>
  <c r="G13" i="1" s="1"/>
  <c r="H13" i="1"/>
  <c r="I13" i="1" s="1"/>
  <c r="E9" i="1"/>
  <c r="F9" i="1" s="1"/>
  <c r="G9" i="1" s="1"/>
  <c r="D9" i="1"/>
  <c r="H9" i="1" s="1"/>
  <c r="I9" i="1" l="1"/>
  <c r="H15" i="1"/>
  <c r="D16" i="1"/>
  <c r="H16" i="1" l="1"/>
  <c r="B36" i="1" s="1"/>
  <c r="H18" i="1"/>
  <c r="D44" i="1" l="1"/>
  <c r="D46" i="1"/>
  <c r="D38" i="1"/>
  <c r="D40" i="1"/>
  <c r="D42" i="1"/>
  <c r="D43" i="1"/>
  <c r="D45" i="1"/>
  <c r="D47" i="1"/>
  <c r="D39" i="1"/>
  <c r="D41" i="1"/>
  <c r="D37" i="1"/>
</calcChain>
</file>

<file path=xl/comments1.xml><?xml version="1.0" encoding="utf-8"?>
<comments xmlns="http://schemas.openxmlformats.org/spreadsheetml/2006/main">
  <authors>
    <author>Steve</author>
  </authors>
  <commentList>
    <comment ref="D8" authorId="0" shapeId="0">
      <text>
        <r>
          <rPr>
            <b/>
            <sz val="9"/>
            <color indexed="81"/>
            <rFont val="Tahoma"/>
            <charset val="1"/>
          </rPr>
          <t>Steve:</t>
        </r>
        <r>
          <rPr>
            <sz val="9"/>
            <color indexed="81"/>
            <rFont val="Tahoma"/>
            <charset val="1"/>
          </rPr>
          <t xml:space="preserve">
DPU = DPO only if 1 opportunity per unit</t>
        </r>
      </text>
    </comment>
    <comment ref="I8" authorId="0" shapeId="0">
      <text>
        <r>
          <rPr>
            <b/>
            <sz val="9"/>
            <color indexed="81"/>
            <rFont val="Tahoma"/>
            <charset val="1"/>
          </rPr>
          <t>Steve:</t>
        </r>
        <r>
          <rPr>
            <sz val="9"/>
            <color indexed="81"/>
            <rFont val="Tahoma"/>
            <charset val="1"/>
          </rPr>
          <t xml:space="preserve">
1-FTY approaches DPU as FTY approaches 100%</t>
        </r>
      </text>
    </comment>
    <comment ref="H16" authorId="0" shapeId="0">
      <text>
        <r>
          <rPr>
            <b/>
            <sz val="9"/>
            <color indexed="81"/>
            <rFont val="Tahoma"/>
            <charset val="1"/>
          </rPr>
          <t>Steve:</t>
        </r>
        <r>
          <rPr>
            <sz val="9"/>
            <color indexed="81"/>
            <rFont val="Tahoma"/>
            <charset val="1"/>
          </rPr>
          <t xml:space="preserve">
since we use the Poisson here to represent the Binomial, we also know that DPU=expected defect rate is the mean and IS ALSO the standard deviation (σ)</t>
        </r>
      </text>
    </comment>
  </commentList>
</comments>
</file>

<file path=xl/sharedStrings.xml><?xml version="1.0" encoding="utf-8"?>
<sst xmlns="http://schemas.openxmlformats.org/spreadsheetml/2006/main" count="22" uniqueCount="19">
  <si>
    <t>DPU</t>
  </si>
  <si>
    <t>DPMO</t>
  </si>
  <si>
    <t>RTY</t>
  </si>
  <si>
    <t>units</t>
  </si>
  <si>
    <t>defects</t>
  </si>
  <si>
    <t>total opportunities</t>
  </si>
  <si>
    <t>DPO</t>
  </si>
  <si>
    <t>TDPU</t>
  </si>
  <si>
    <t>using RTY</t>
  </si>
  <si>
    <t>summing DPU</t>
  </si>
  <si>
    <t>1-FTY</t>
  </si>
  <si>
    <t>using Bass and Lawton Example 2.46 on page 133&amp;134</t>
  </si>
  <si>
    <t>Opportunities per unit</t>
  </si>
  <si>
    <t>Normalized yield</t>
  </si>
  <si>
    <t>equvalent FTY/step</t>
  </si>
  <si>
    <t>FTY
P(no defects)</t>
  </si>
  <si>
    <t>1-FTY
P(one or more defects)</t>
  </si>
  <si>
    <t>k</t>
  </si>
  <si>
    <t>p(K)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</si>
</sst>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2" borderId="0" xfId="1"/>
    <xf numFmtId="0" fontId="0" fillId="0" borderId="0" xfId="0" applyAlignment="1">
      <alignment horizontal="right"/>
    </xf>
    <xf numFmtId="0" fontId="0" fillId="3" borderId="0" xfId="0" applyFill="1"/>
    <xf numFmtId="165" fontId="2" fillId="2" borderId="0" xfId="1" applyNumberFormat="1"/>
    <xf numFmtId="165" fontId="0" fillId="3" borderId="0" xfId="2" applyNumberFormat="1" applyFont="1" applyFill="1"/>
    <xf numFmtId="10" fontId="0" fillId="0" borderId="0" xfId="2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0" fontId="0" fillId="0" borderId="5" xfId="2" applyNumberFormat="1" applyFont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0" fontId="0" fillId="0" borderId="2" xfId="2" applyNumberFormat="1" applyFont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2" fillId="2" borderId="0" xfId="1" applyNumberFormat="1" applyAlignment="1">
      <alignment horizontal="center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3">
    <cellStyle name="Good" xfId="1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Sheet1!$D$20</c:f>
              <c:strCache>
                <c:ptCount val="1"/>
                <c:pt idx="0">
                  <c:v>1-FTY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Sheet1!$C$21:$C$31</c:f>
              <c:numCache>
                <c:formatCode>General</c:formatCode>
                <c:ptCount val="11"/>
                <c:pt idx="0">
                  <c:v>5</c:v>
                </c:pt>
                <c:pt idx="1">
                  <c:v>2.5</c:v>
                </c:pt>
                <c:pt idx="2">
                  <c:v>1.25</c:v>
                </c:pt>
                <c:pt idx="3">
                  <c:v>0.625</c:v>
                </c:pt>
                <c:pt idx="4">
                  <c:v>0.3</c:v>
                </c:pt>
                <c:pt idx="5">
                  <c:v>0.15</c:v>
                </c:pt>
                <c:pt idx="6">
                  <c:v>7.4999999999999997E-2</c:v>
                </c:pt>
                <c:pt idx="7">
                  <c:v>3.7999999999999999E-2</c:v>
                </c:pt>
                <c:pt idx="8">
                  <c:v>1.9E-2</c:v>
                </c:pt>
                <c:pt idx="9">
                  <c:v>8.9999999999999993E-3</c:v>
                </c:pt>
                <c:pt idx="10">
                  <c:v>4.0000000000000001E-3</c:v>
                </c:pt>
              </c:numCache>
            </c:numRef>
          </c:xVal>
          <c:yVal>
            <c:numRef>
              <c:f>Sheet1!$D$21:$D$31</c:f>
              <c:numCache>
                <c:formatCode>0.000</c:formatCode>
                <c:ptCount val="11"/>
                <c:pt idx="0">
                  <c:v>0.99326205300091452</c:v>
                </c:pt>
                <c:pt idx="1">
                  <c:v>0.91791500137610116</c:v>
                </c:pt>
                <c:pt idx="2">
                  <c:v>0.71349520313980985</c:v>
                </c:pt>
                <c:pt idx="3">
                  <c:v>0.46473857148100972</c:v>
                </c:pt>
                <c:pt idx="4">
                  <c:v>0.25918177931828212</c:v>
                </c:pt>
                <c:pt idx="5">
                  <c:v>0.13929202357494219</c:v>
                </c:pt>
                <c:pt idx="6">
                  <c:v>7.2256513671447142E-2</c:v>
                </c:pt>
                <c:pt idx="7">
                  <c:v>3.728705910880048E-2</c:v>
                </c:pt>
                <c:pt idx="8">
                  <c:v>1.8820637757194003E-2</c:v>
                </c:pt>
                <c:pt idx="9">
                  <c:v>8.9596212271163544E-3</c:v>
                </c:pt>
                <c:pt idx="10">
                  <c:v>3.9920106560085156E-3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E2-4568-A3ED-F4A9843D4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070928"/>
        <c:axId val="358534392"/>
      </c:scatterChart>
      <c:valAx>
        <c:axId val="358070928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DPU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534392"/>
        <c:crosses val="autoZero"/>
        <c:crossBetween val="midCat"/>
      </c:valAx>
      <c:valAx>
        <c:axId val="3585343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1-FTY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070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Sheet1!$D$36</c:f>
              <c:strCache>
                <c:ptCount val="1"/>
                <c:pt idx="0">
                  <c:v>p(K)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Sheet1!$C$37:$C$47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Sheet1!$D$37:$D$47</c:f>
              <c:numCache>
                <c:formatCode>0.000</c:formatCode>
                <c:ptCount val="11"/>
                <c:pt idx="0">
                  <c:v>3.9435696103469864E-2</c:v>
                </c:pt>
                <c:pt idx="1">
                  <c:v>0.12749891338321395</c:v>
                </c:pt>
                <c:pt idx="2">
                  <c:v>0.2061073408118434</c:v>
                </c:pt>
                <c:pt idx="3">
                  <c:v>0.22212077373475175</c:v>
                </c:pt>
                <c:pt idx="4">
                  <c:v>0.17953377326416553</c:v>
                </c:pt>
                <c:pt idx="5">
                  <c:v>0.11608954966439829</c:v>
                </c:pt>
                <c:pt idx="6">
                  <c:v>6.2554541949855005E-2</c:v>
                </c:pt>
                <c:pt idx="7">
                  <c:v>2.8892011603124448E-2</c:v>
                </c:pt>
                <c:pt idx="8">
                  <c:v>1.1676287123182845E-2</c:v>
                </c:pt>
                <c:pt idx="9">
                  <c:v>4.194490631167694E-3</c:v>
                </c:pt>
                <c:pt idx="10">
                  <c:v>1.3561140045982275E-3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D-428D-8000-B65261DA2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3480"/>
        <c:axId val="397916728"/>
      </c:barChart>
      <c:catAx>
        <c:axId val="402173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 defects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916728"/>
        <c:crosses val="autoZero"/>
        <c:auto val="1"/>
        <c:lblAlgn val="ctr"/>
        <c:lblOffset val="100"/>
        <c:tickMarkSkip val="1"/>
        <c:noMultiLvlLbl val="0"/>
      </c:catAx>
      <c:valAx>
        <c:axId val="397916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P(X=k|DPU)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173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150668</xdr:colOff>
      <xdr:row>18</xdr:row>
      <xdr:rowOff>108238</xdr:rowOff>
    </xdr:from>
    <xdr:to>
      <xdr:col>8</xdr:col>
      <xdr:colOff>503093</xdr:colOff>
      <xdr:row>32</xdr:row>
      <xdr:rowOff>184438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109105</xdr:colOff>
      <xdr:row>34</xdr:row>
      <xdr:rowOff>30307</xdr:rowOff>
    </xdr:from>
    <xdr:to>
      <xdr:col>8</xdr:col>
      <xdr:colOff>1297132</xdr:colOff>
      <xdr:row>48</xdr:row>
      <xdr:rowOff>106507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0.44022</cdr:x>
      <cdr:y>0.06944</cdr:y>
    </cdr:from>
    <cdr:to>
      <cdr:x>0.44058</cdr:x>
      <cdr:y>0.89313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1A2A3551-994B-4490-BD24-E0C89366A002}"/>
            </a:ext>
          </a:extLst>
        </cdr:cNvPr>
        <cdr:cNvCxnSpPr/>
      </cdr:nvCxnSpPr>
      <cdr:spPr>
        <a:xfrm xmlns:a="http://schemas.openxmlformats.org/drawingml/2006/main" flipV="1">
          <a:off x="2002034" y="190500"/>
          <a:ext cx="1605" cy="225954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0.43047</cdr:x>
      <cdr:y>0.04402</cdr:y>
    </cdr:from>
    <cdr:to>
      <cdr:x>0.65769</cdr:x>
      <cdr:y>0.14433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957691" y="120748"/>
          <a:ext cx="1033340" cy="275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mean = 3.2331 = DPU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7"/>
  <sheetViews>
    <sheetView tabSelected="1" zoomScale="130" zoomScaleNormal="130" workbookViewId="0"/>
  </sheetViews>
  <sheetFormatPr defaultRowHeight="14.5" x14ac:dyDescent="0.35"/>
  <cols>
    <col min="3" max="3" width="13.54296875" bestFit="1" customWidth="1"/>
    <col min="5" max="5" width="13.453125" bestFit="1" customWidth="1"/>
    <col min="8" max="8" width="18.81640625" bestFit="1" customWidth="1"/>
    <col min="9" max="9" width="21.81640625" bestFit="1" customWidth="1"/>
    <col min="10" max="10" width="3.1796875" bestFit="1" customWidth="1"/>
    <col min="11" max="11" width="6" bestFit="1" customWidth="1"/>
  </cols>
  <sheetData>
    <row r="1" spans="1:9" x14ac:dyDescent="0.35">
      <c r="A1" s="1" t="s">
        <v>11</v>
      </c>
    </row>
    <row r="2" spans="1:9" x14ac:dyDescent="0.35">
      <c r="A2" s="1"/>
    </row>
    <row r="3" spans="1:9" x14ac:dyDescent="0.35">
      <c r="A3" s="1"/>
    </row>
    <row r="4" spans="1:9" x14ac:dyDescent="0.35">
      <c r="A4" s="1"/>
    </row>
    <row r="5" spans="1:9" x14ac:dyDescent="0.35">
      <c r="A5" s="1"/>
    </row>
    <row r="6" spans="1:9" x14ac:dyDescent="0.35">
      <c r="A6" s="1"/>
    </row>
    <row r="7" spans="1:9" ht="15" thickBot="1" x14ac:dyDescent="0.4">
      <c r="A7" s="1"/>
    </row>
    <row r="8" spans="1:9" ht="29.5" thickBot="1" x14ac:dyDescent="0.4">
      <c r="A8" s="16" t="s">
        <v>3</v>
      </c>
      <c r="B8" s="17" t="s">
        <v>4</v>
      </c>
      <c r="C8" s="17" t="s">
        <v>12</v>
      </c>
      <c r="D8" s="17" t="s">
        <v>0</v>
      </c>
      <c r="E8" s="17" t="s">
        <v>5</v>
      </c>
      <c r="F8" s="17" t="s">
        <v>6</v>
      </c>
      <c r="G8" s="18" t="s">
        <v>1</v>
      </c>
      <c r="H8" s="16" t="s">
        <v>15</v>
      </c>
      <c r="I8" s="18" t="s">
        <v>16</v>
      </c>
    </row>
    <row r="9" spans="1:9" x14ac:dyDescent="0.35">
      <c r="A9" s="8">
        <v>125</v>
      </c>
      <c r="B9" s="9">
        <v>123</v>
      </c>
      <c r="C9" s="9">
        <v>242</v>
      </c>
      <c r="D9" s="10">
        <f>B9/A9</f>
        <v>0.98399999999999999</v>
      </c>
      <c r="E9" s="9">
        <f>A9*C9</f>
        <v>30250</v>
      </c>
      <c r="F9" s="9">
        <f>B9/E9</f>
        <v>4.0661157024793389E-3</v>
      </c>
      <c r="G9" s="11">
        <f>F9*1000000</f>
        <v>4066.1157024793388</v>
      </c>
      <c r="H9" s="19">
        <f>EXP(-D9)</f>
        <v>0.37381285294546651</v>
      </c>
      <c r="I9" s="20">
        <f>1-H9</f>
        <v>0.62618714705453349</v>
      </c>
    </row>
    <row r="10" spans="1:9" x14ac:dyDescent="0.35">
      <c r="A10" s="8">
        <v>145</v>
      </c>
      <c r="B10" s="9">
        <v>2</v>
      </c>
      <c r="C10" s="9">
        <v>442</v>
      </c>
      <c r="D10" s="10">
        <f t="shared" ref="D10:D13" si="0">B10/A10</f>
        <v>1.3793103448275862E-2</v>
      </c>
      <c r="E10" s="9">
        <f t="shared" ref="E10:E13" si="1">A10*C10</f>
        <v>64090</v>
      </c>
      <c r="F10" s="9">
        <f t="shared" ref="F10:F13" si="2">B10/E10</f>
        <v>3.120611639881417E-5</v>
      </c>
      <c r="G10" s="11">
        <f t="shared" ref="G10:G13" si="3">F10*1000000</f>
        <v>31.206116398814171</v>
      </c>
      <c r="H10" s="19">
        <f t="shared" ref="H10:H13" si="4">EXP(-D10)</f>
        <v>0.98630158555142522</v>
      </c>
      <c r="I10" s="20">
        <f t="shared" ref="I10:I13" si="5">1-H10</f>
        <v>1.3698414448574781E-2</v>
      </c>
    </row>
    <row r="11" spans="1:9" x14ac:dyDescent="0.35">
      <c r="A11" s="8">
        <v>96</v>
      </c>
      <c r="B11" s="9">
        <v>132</v>
      </c>
      <c r="C11" s="9">
        <v>427</v>
      </c>
      <c r="D11" s="10">
        <f t="shared" si="0"/>
        <v>1.375</v>
      </c>
      <c r="E11" s="9">
        <f t="shared" si="1"/>
        <v>40992</v>
      </c>
      <c r="F11" s="9">
        <f t="shared" si="2"/>
        <v>3.2201405152224825E-3</v>
      </c>
      <c r="G11" s="11">
        <f t="shared" si="3"/>
        <v>3220.1405152224825</v>
      </c>
      <c r="H11" s="19">
        <f t="shared" si="4"/>
        <v>0.25283959580474646</v>
      </c>
      <c r="I11" s="20">
        <f t="shared" si="5"/>
        <v>0.74716040419525354</v>
      </c>
    </row>
    <row r="12" spans="1:9" x14ac:dyDescent="0.35">
      <c r="A12" s="8">
        <v>142</v>
      </c>
      <c r="B12" s="9">
        <v>113</v>
      </c>
      <c r="C12" s="9">
        <v>124</v>
      </c>
      <c r="D12" s="10">
        <f t="shared" si="0"/>
        <v>0.79577464788732399</v>
      </c>
      <c r="E12" s="9">
        <f t="shared" si="1"/>
        <v>17608</v>
      </c>
      <c r="F12" s="9">
        <f t="shared" si="2"/>
        <v>6.41753748296229E-3</v>
      </c>
      <c r="G12" s="11">
        <f t="shared" si="3"/>
        <v>6417.5374829622897</v>
      </c>
      <c r="H12" s="19">
        <f t="shared" si="4"/>
        <v>0.45123155393031161</v>
      </c>
      <c r="I12" s="20">
        <f t="shared" si="5"/>
        <v>0.54876844606968844</v>
      </c>
    </row>
    <row r="13" spans="1:9" ht="15" thickBot="1" x14ac:dyDescent="0.4">
      <c r="A13" s="12">
        <v>93</v>
      </c>
      <c r="B13" s="13">
        <v>6</v>
      </c>
      <c r="C13" s="13">
        <v>142</v>
      </c>
      <c r="D13" s="14">
        <f t="shared" si="0"/>
        <v>6.4516129032258063E-2</v>
      </c>
      <c r="E13" s="13">
        <f t="shared" si="1"/>
        <v>13206</v>
      </c>
      <c r="F13" s="13">
        <f t="shared" si="2"/>
        <v>4.5433893684688776E-4</v>
      </c>
      <c r="G13" s="15">
        <f t="shared" si="3"/>
        <v>454.33893684688775</v>
      </c>
      <c r="H13" s="21">
        <f t="shared" si="4"/>
        <v>0.937520992833767</v>
      </c>
      <c r="I13" s="22">
        <f t="shared" si="5"/>
        <v>6.2479007166233003E-2</v>
      </c>
    </row>
    <row r="15" spans="1:9" x14ac:dyDescent="0.35">
      <c r="G15" t="s">
        <v>2</v>
      </c>
      <c r="H15" s="7">
        <f>PRODUCT(H9:H13)</f>
        <v>3.9435696103469857E-2</v>
      </c>
    </row>
    <row r="16" spans="1:9" x14ac:dyDescent="0.35">
      <c r="C16" s="3" t="s">
        <v>7</v>
      </c>
      <c r="D16" s="23">
        <f>SUM(D9:D15)</f>
        <v>3.2330838803678579</v>
      </c>
      <c r="E16" t="s">
        <v>9</v>
      </c>
      <c r="G16" t="s">
        <v>7</v>
      </c>
      <c r="H16" s="23">
        <f>-LN(H15)</f>
        <v>3.2330838803678579</v>
      </c>
      <c r="I16" t="s">
        <v>8</v>
      </c>
    </row>
    <row r="17" spans="3:9" x14ac:dyDescent="0.35">
      <c r="C17" s="3"/>
      <c r="H17" s="25"/>
    </row>
    <row r="18" spans="3:9" x14ac:dyDescent="0.35">
      <c r="C18" s="3"/>
      <c r="G18" s="3" t="s">
        <v>13</v>
      </c>
      <c r="H18" s="7">
        <f>H15^(1/5)</f>
        <v>0.52381496561713792</v>
      </c>
      <c r="I18" t="s">
        <v>14</v>
      </c>
    </row>
    <row r="20" spans="3:9" x14ac:dyDescent="0.35">
      <c r="C20" t="s">
        <v>0</v>
      </c>
      <c r="D20" t="s">
        <v>10</v>
      </c>
    </row>
    <row r="21" spans="3:9" x14ac:dyDescent="0.35">
      <c r="C21" s="4">
        <v>5</v>
      </c>
      <c r="D21" s="6">
        <f>1-EXP(-C21)</f>
        <v>0.99326205300091452</v>
      </c>
    </row>
    <row r="22" spans="3:9" x14ac:dyDescent="0.35">
      <c r="C22" s="4">
        <v>2.5</v>
      </c>
      <c r="D22" s="6">
        <f t="shared" ref="D22:D31" si="6">1-EXP(-C22)</f>
        <v>0.91791500137610116</v>
      </c>
    </row>
    <row r="23" spans="3:9" x14ac:dyDescent="0.35">
      <c r="C23" s="4">
        <v>1.25</v>
      </c>
      <c r="D23" s="6">
        <f t="shared" si="6"/>
        <v>0.71349520313980985</v>
      </c>
    </row>
    <row r="24" spans="3:9" x14ac:dyDescent="0.35">
      <c r="C24" s="4">
        <v>0.625</v>
      </c>
      <c r="D24" s="6">
        <f t="shared" si="6"/>
        <v>0.46473857148100972</v>
      </c>
    </row>
    <row r="25" spans="3:9" x14ac:dyDescent="0.35">
      <c r="C25" s="4">
        <v>0.3</v>
      </c>
      <c r="D25" s="6">
        <f t="shared" si="6"/>
        <v>0.25918177931828212</v>
      </c>
    </row>
    <row r="26" spans="3:9" x14ac:dyDescent="0.35">
      <c r="C26" s="4">
        <v>0.15</v>
      </c>
      <c r="D26" s="6">
        <f t="shared" si="6"/>
        <v>0.13929202357494219</v>
      </c>
    </row>
    <row r="27" spans="3:9" x14ac:dyDescent="0.35">
      <c r="C27" s="4">
        <v>7.4999999999999997E-2</v>
      </c>
      <c r="D27" s="6">
        <f t="shared" si="6"/>
        <v>7.2256513671447142E-2</v>
      </c>
    </row>
    <row r="28" spans="3:9" x14ac:dyDescent="0.35">
      <c r="C28" s="4">
        <v>3.7999999999999999E-2</v>
      </c>
      <c r="D28" s="6">
        <f t="shared" si="6"/>
        <v>3.728705910880048E-2</v>
      </c>
    </row>
    <row r="29" spans="3:9" x14ac:dyDescent="0.35">
      <c r="C29" s="2">
        <v>1.9E-2</v>
      </c>
      <c r="D29" s="5">
        <f t="shared" si="6"/>
        <v>1.8820637757194003E-2</v>
      </c>
    </row>
    <row r="30" spans="3:9" x14ac:dyDescent="0.35">
      <c r="C30" s="2">
        <v>8.9999999999999993E-3</v>
      </c>
      <c r="D30" s="5">
        <f t="shared" si="6"/>
        <v>8.9596212271163544E-3</v>
      </c>
    </row>
    <row r="31" spans="3:9" x14ac:dyDescent="0.35">
      <c r="C31" s="2">
        <v>4.0000000000000001E-3</v>
      </c>
      <c r="D31" s="5">
        <f t="shared" si="6"/>
        <v>3.9920106560085156E-3</v>
      </c>
    </row>
    <row r="35" spans="2:4" x14ac:dyDescent="0.35">
      <c r="B35" s="3" t="s">
        <v>0</v>
      </c>
    </row>
    <row r="36" spans="2:4" x14ac:dyDescent="0.35">
      <c r="B36" s="24">
        <f>H16</f>
        <v>3.2330838803678579</v>
      </c>
      <c r="C36" s="26" t="s">
        <v>17</v>
      </c>
      <c r="D36" s="26" t="s">
        <v>18</v>
      </c>
    </row>
    <row r="37" spans="2:4" x14ac:dyDescent="0.35">
      <c r="C37" s="26">
        <v>0</v>
      </c>
      <c r="D37" s="25">
        <f t="shared" ref="D37:D47" si="7">($B$36^C37)/FACT(C37)*EXP(-$B$36)</f>
        <v>3.9435696103469864E-2</v>
      </c>
    </row>
    <row r="38" spans="2:4" x14ac:dyDescent="0.35">
      <c r="C38" s="26">
        <v>1</v>
      </c>
      <c r="D38" s="25">
        <f t="shared" si="7"/>
        <v>0.12749891338321395</v>
      </c>
    </row>
    <row r="39" spans="2:4" x14ac:dyDescent="0.35">
      <c r="B39" s="24"/>
      <c r="C39" s="26">
        <v>2</v>
      </c>
      <c r="D39" s="25">
        <f t="shared" si="7"/>
        <v>0.2061073408118434</v>
      </c>
    </row>
    <row r="40" spans="2:4" x14ac:dyDescent="0.35">
      <c r="C40" s="26">
        <v>3</v>
      </c>
      <c r="D40" s="25">
        <f t="shared" si="7"/>
        <v>0.22212077373475175</v>
      </c>
    </row>
    <row r="41" spans="2:4" x14ac:dyDescent="0.35">
      <c r="C41" s="26">
        <v>4</v>
      </c>
      <c r="D41" s="25">
        <f t="shared" si="7"/>
        <v>0.17953377326416553</v>
      </c>
    </row>
    <row r="42" spans="2:4" x14ac:dyDescent="0.35">
      <c r="C42" s="26">
        <v>5</v>
      </c>
      <c r="D42" s="25">
        <f t="shared" si="7"/>
        <v>0.11608954966439829</v>
      </c>
    </row>
    <row r="43" spans="2:4" x14ac:dyDescent="0.35">
      <c r="C43" s="26">
        <v>6</v>
      </c>
      <c r="D43" s="25">
        <f t="shared" si="7"/>
        <v>6.2554541949855005E-2</v>
      </c>
    </row>
    <row r="44" spans="2:4" x14ac:dyDescent="0.35">
      <c r="C44" s="26">
        <v>7</v>
      </c>
      <c r="D44" s="25">
        <f t="shared" si="7"/>
        <v>2.8892011603124448E-2</v>
      </c>
    </row>
    <row r="45" spans="2:4" x14ac:dyDescent="0.35">
      <c r="C45" s="26">
        <v>8</v>
      </c>
      <c r="D45" s="25">
        <f t="shared" si="7"/>
        <v>1.1676287123182845E-2</v>
      </c>
    </row>
    <row r="46" spans="2:4" x14ac:dyDescent="0.35">
      <c r="C46" s="26">
        <v>9</v>
      </c>
      <c r="D46" s="25">
        <f t="shared" si="7"/>
        <v>4.194490631167694E-3</v>
      </c>
    </row>
    <row r="47" spans="2:4" x14ac:dyDescent="0.35">
      <c r="C47" s="26">
        <v>10</v>
      </c>
      <c r="D47" s="25">
        <f t="shared" si="7"/>
        <v>1.3561140045982275E-3</v>
      </c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ADP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Win2003-XP-Win7;sk863@nova.edu</dc:creator>
  <cp:lastModifiedBy>Steve Kramer</cp:lastModifiedBy>
  <dcterms:created xsi:type="dcterms:W3CDTF">2014-07-10T20:29:12Z</dcterms:created>
  <dcterms:modified xsi:type="dcterms:W3CDTF">2017-05-24T12:29:41Z</dcterms:modified>
</cp:coreProperties>
</file>